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lherme.barbieri\Desktop\Projetos Guilherme\Muro CEMEI Bento Prado - 5666-2022\Docs\"/>
    </mc:Choice>
  </mc:AlternateContent>
  <bookViews>
    <workbookView xWindow="0" yWindow="0" windowWidth="20490" windowHeight="7620"/>
  </bookViews>
  <sheets>
    <sheet name="Proposta Básica" sheetId="1" r:id="rId1"/>
    <sheet name="Cronograma" sheetId="2" r:id="rId2"/>
  </sheets>
  <definedNames>
    <definedName name="_xlnm.Print_Titles" localSheetId="0">'Proposta Básica'!$1:$12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2" l="1"/>
  <c r="P19" i="2"/>
  <c r="P18" i="2"/>
  <c r="P17" i="2"/>
  <c r="P16" i="2"/>
  <c r="P15" i="2"/>
  <c r="B20" i="2" l="1"/>
  <c r="B19" i="2"/>
  <c r="B18" i="2"/>
  <c r="B17" i="2"/>
  <c r="B16" i="2"/>
  <c r="B15" i="2"/>
  <c r="B10" i="2" l="1"/>
  <c r="B8" i="2"/>
  <c r="B6" i="2"/>
  <c r="E68" i="1" l="1"/>
  <c r="H10" i="1" s="1"/>
  <c r="H48" i="1" l="1"/>
  <c r="I48" i="1" s="1"/>
  <c r="H49" i="1"/>
  <c r="I49" i="1" s="1"/>
  <c r="J47" i="1"/>
  <c r="C19" i="2" s="1"/>
  <c r="H40" i="1"/>
  <c r="I40" i="1" s="1"/>
  <c r="H39" i="1"/>
  <c r="I39" i="1" s="1"/>
  <c r="H38" i="1"/>
  <c r="I38" i="1" s="1"/>
  <c r="H45" i="1"/>
  <c r="I45" i="1" s="1"/>
  <c r="H43" i="1"/>
  <c r="I43" i="1" s="1"/>
  <c r="H42" i="1"/>
  <c r="I42" i="1" s="1"/>
  <c r="H41" i="1"/>
  <c r="I41" i="1" s="1"/>
  <c r="H44" i="1"/>
  <c r="I44" i="1" s="1"/>
  <c r="H32" i="1"/>
  <c r="I32" i="1" s="1"/>
  <c r="H35" i="1"/>
  <c r="I35" i="1" s="1"/>
  <c r="H31" i="1"/>
  <c r="I31" i="1" s="1"/>
  <c r="H27" i="1"/>
  <c r="I27" i="1" s="1"/>
  <c r="H30" i="1"/>
  <c r="I30" i="1" s="1"/>
  <c r="H29" i="1"/>
  <c r="I29" i="1" s="1"/>
  <c r="H28" i="1"/>
  <c r="I28" i="1" s="1"/>
  <c r="H34" i="1"/>
  <c r="I34" i="1" s="1"/>
  <c r="H33" i="1"/>
  <c r="I33" i="1" s="1"/>
  <c r="H52" i="1"/>
  <c r="I52" i="1" s="1"/>
  <c r="J51" i="1" s="1"/>
  <c r="C20" i="2" s="1"/>
  <c r="H24" i="1"/>
  <c r="I24" i="1" s="1"/>
  <c r="H19" i="1"/>
  <c r="I19" i="1" s="1"/>
  <c r="H22" i="1"/>
  <c r="I22" i="1" s="1"/>
  <c r="H20" i="1"/>
  <c r="I20" i="1" s="1"/>
  <c r="H23" i="1"/>
  <c r="I23" i="1" s="1"/>
  <c r="H21" i="1"/>
  <c r="I21" i="1" s="1"/>
  <c r="H14" i="1"/>
  <c r="I14" i="1" s="1"/>
  <c r="H16" i="1"/>
  <c r="I16" i="1" s="1"/>
  <c r="H15" i="1"/>
  <c r="I15" i="1" s="1"/>
  <c r="O20" i="2" l="1"/>
  <c r="O22" i="2" s="1"/>
  <c r="M20" i="2"/>
  <c r="K19" i="2"/>
  <c r="M19" i="2"/>
  <c r="J37" i="1"/>
  <c r="C18" i="2" s="1"/>
  <c r="J26" i="1"/>
  <c r="C17" i="2" s="1"/>
  <c r="J18" i="1"/>
  <c r="C16" i="2" s="1"/>
  <c r="J13" i="1"/>
  <c r="Q20" i="2" l="1"/>
  <c r="Q19" i="2"/>
  <c r="C15" i="2"/>
  <c r="J54" i="1"/>
  <c r="G16" i="2"/>
  <c r="I16" i="2"/>
  <c r="K17" i="2"/>
  <c r="I17" i="2"/>
  <c r="Q17" i="2" s="1"/>
  <c r="M18" i="2"/>
  <c r="M22" i="2" s="1"/>
  <c r="K18" i="2"/>
  <c r="Q16" i="2" l="1"/>
  <c r="Q18" i="2"/>
  <c r="G15" i="2"/>
  <c r="G22" i="2" s="1"/>
  <c r="E15" i="2"/>
  <c r="C22" i="2"/>
  <c r="N22" i="2" s="1"/>
  <c r="K22" i="2"/>
  <c r="I22" i="2"/>
  <c r="H22" i="2" s="1"/>
  <c r="J22" i="2" l="1"/>
  <c r="F22" i="2"/>
  <c r="L22" i="2"/>
  <c r="E22" i="2"/>
  <c r="D22" i="2" s="1"/>
  <c r="Q15" i="2"/>
  <c r="Q22" i="2" s="1"/>
  <c r="P22" i="2" s="1"/>
</calcChain>
</file>

<file path=xl/sharedStrings.xml><?xml version="1.0" encoding="utf-8"?>
<sst xmlns="http://schemas.openxmlformats.org/spreadsheetml/2006/main" count="160" uniqueCount="119">
  <si>
    <t>ITEM</t>
  </si>
  <si>
    <t>REFERÊNCIA</t>
  </si>
  <si>
    <t>CÓDIGO</t>
  </si>
  <si>
    <t>DISCRIMINAÇÃO</t>
  </si>
  <si>
    <t>UNID.</t>
  </si>
  <si>
    <t>QUANT.</t>
  </si>
  <si>
    <t>SUBTOTAL (R$)</t>
  </si>
  <si>
    <t>TOTAL DO ITEM (R$)</t>
  </si>
  <si>
    <t>ASSUNTO:</t>
  </si>
  <si>
    <t>OBRA:</t>
  </si>
  <si>
    <t>ÁREA:</t>
  </si>
  <si>
    <t>LOCAL:</t>
  </si>
  <si>
    <t>OBS.:</t>
  </si>
  <si>
    <t>____________________________________</t>
  </si>
  <si>
    <t>COMPOSIÇÃO DO BDI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</si>
  <si>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</si>
  <si>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</si>
  <si>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</si>
  <si>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</si>
  <si>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</si>
  <si>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</si>
  <si>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</si>
  <si>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PIS, COFINS, ISSQN, Contribuição Previdenciária</t>
  </si>
  <si>
    <t>Valor total do BDI</t>
  </si>
  <si>
    <t>CUSTO UNIT. (R$)</t>
  </si>
  <si>
    <t>PREÇO UNIT. (R$)</t>
  </si>
  <si>
    <t>BDI</t>
  </si>
  <si>
    <t xml:space="preserve">                       TOTAL GERAL:</t>
  </si>
  <si>
    <t>DESCRIÇÃO DE SERVIÇOS</t>
  </si>
  <si>
    <t>PREÇOS R$</t>
  </si>
  <si>
    <t>MÊS 1</t>
  </si>
  <si>
    <t>%</t>
  </si>
  <si>
    <t>VALOR R$</t>
  </si>
  <si>
    <t>MÊS 2</t>
  </si>
  <si>
    <t>MÊS 3</t>
  </si>
  <si>
    <t>MÊS 4</t>
  </si>
  <si>
    <t>MÊS 5</t>
  </si>
  <si>
    <t>MÊS 6</t>
  </si>
  <si>
    <t>TOTAL</t>
  </si>
  <si>
    <t xml:space="preserve">                                VALOR TOTAL DOS SERVIÇOS R$</t>
  </si>
  <si>
    <t>________________________________________</t>
  </si>
  <si>
    <t>EXECUÇÃO DE MURO NO CEMEI BENTO PRADO</t>
  </si>
  <si>
    <t>SERVIÇOS PRELIMINARES</t>
  </si>
  <si>
    <t>m²</t>
  </si>
  <si>
    <t>Placa de identificação de obra (3,0 x 1,5 m)</t>
  </si>
  <si>
    <t>Container tipo escritório</t>
  </si>
  <si>
    <t>unid. x mês</t>
  </si>
  <si>
    <t>Tapume móvel para fechamento de área, com portão</t>
  </si>
  <si>
    <t>Retirada de vegetação</t>
  </si>
  <si>
    <t>1.1</t>
  </si>
  <si>
    <t>1.2</t>
  </si>
  <si>
    <t>1.3</t>
  </si>
  <si>
    <t>RETIRADAS E DEMOLIÇÕES</t>
  </si>
  <si>
    <t>Retirada de mourões</t>
  </si>
  <si>
    <t>m</t>
  </si>
  <si>
    <t>unid.</t>
  </si>
  <si>
    <t>Retirada de arame farpado</t>
  </si>
  <si>
    <t>Retirada de alambrado (2,00 x 139,40 m)</t>
  </si>
  <si>
    <t>m³</t>
  </si>
  <si>
    <t>2.1</t>
  </si>
  <si>
    <t>2.2</t>
  </si>
  <si>
    <t>2.3</t>
  </si>
  <si>
    <t>2.4</t>
  </si>
  <si>
    <t>2.5</t>
  </si>
  <si>
    <t>2.6</t>
  </si>
  <si>
    <t>m³ x km</t>
  </si>
  <si>
    <t>2.043,33 m²</t>
  </si>
  <si>
    <t>INFRAESTRUTURA</t>
  </si>
  <si>
    <t>SERVIÇOS FINAIS</t>
  </si>
  <si>
    <t>Limpeza final de obra</t>
  </si>
  <si>
    <t>Demolição de mureta (estensão = 139,40 m)</t>
  </si>
  <si>
    <t>6.1</t>
  </si>
  <si>
    <t>SUPERESTRUTURA</t>
  </si>
  <si>
    <t>Transporte de entulho, caçamba 18 m³, dist. até 10 km</t>
  </si>
  <si>
    <t>Escavação p/ fundações - viga baldrame (20,0 x 30,0 cm )</t>
  </si>
  <si>
    <r>
      <t xml:space="preserve">Escavação para fundação - estacas (h= 2,00; </t>
    </r>
    <r>
      <rPr>
        <sz val="11"/>
        <color theme="1"/>
        <rFont val="Calibri"/>
        <family val="2"/>
      </rPr>
      <t>Ø= 20,0 cm)</t>
    </r>
  </si>
  <si>
    <t>Camada de pedra britada para leito de viga baldrame (esp. = 5,00 cm)</t>
  </si>
  <si>
    <t>Forma para fundações - viga baldrame</t>
  </si>
  <si>
    <t>kg</t>
  </si>
  <si>
    <r>
      <t>Aço CA50 - estacas (3</t>
    </r>
    <r>
      <rPr>
        <sz val="11"/>
        <color theme="1"/>
        <rFont val="Calibri"/>
        <family val="2"/>
      </rPr>
      <t>Ø3/8" na seção)</t>
    </r>
  </si>
  <si>
    <r>
      <t>Aço CA50 - viga baldrame (4</t>
    </r>
    <r>
      <rPr>
        <sz val="11"/>
        <color theme="1"/>
        <rFont val="Calibri"/>
        <family val="2"/>
      </rPr>
      <t>Ø3/8" na seção)</t>
    </r>
  </si>
  <si>
    <r>
      <t xml:space="preserve">Aço CA60 - estribos ( </t>
    </r>
    <r>
      <rPr>
        <sz val="11"/>
        <color theme="1"/>
        <rFont val="Calibri"/>
        <family val="2"/>
      </rPr>
      <t>Ø5,00 mm; compr. = 0,87 m)</t>
    </r>
  </si>
  <si>
    <t>Concreto fck = 25,0 MPa - estacas</t>
  </si>
  <si>
    <t>Concreto fck = 25,0 MPa - viga baldrame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</si>
  <si>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</si>
  <si>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</si>
  <si>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</si>
  <si>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</si>
  <si>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</si>
  <si>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</si>
  <si>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</si>
  <si>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</si>
  <si>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</si>
  <si>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Concreto fck = 25,0 Mpa - Pilares</t>
  </si>
  <si>
    <t>Aço CA50 - Pilares (4Ø3/8" na seção 20,0 x 15,0 cm), comp.= 10,00 m, 56 unid.</t>
  </si>
  <si>
    <t>Reboco com argamassa</t>
  </si>
  <si>
    <r>
      <t>Aço CA60 - Estribos de pilares (</t>
    </r>
    <r>
      <rPr>
        <sz val="11"/>
        <color theme="1"/>
        <rFont val="Calibri"/>
        <family val="2"/>
      </rPr>
      <t xml:space="preserve">Ø5,00 mm; </t>
    </r>
    <r>
      <rPr>
        <sz val="11"/>
        <color theme="1"/>
        <rFont val="Calibri"/>
        <family val="2"/>
        <scheme val="minor"/>
      </rPr>
      <t>13 estr. p/ pilar), compr. = 393,12 m</t>
    </r>
  </si>
  <si>
    <t>Formas para pilares - 56,0 pilares</t>
  </si>
  <si>
    <r>
      <t xml:space="preserve">Consertina de </t>
    </r>
    <r>
      <rPr>
        <sz val="11"/>
        <color theme="1"/>
        <rFont val="Calibri"/>
        <family val="2"/>
      </rPr>
      <t xml:space="preserve">Ø30,0 cm </t>
    </r>
  </si>
  <si>
    <t>4.1</t>
  </si>
  <si>
    <t>4.2</t>
  </si>
  <si>
    <t>4.3</t>
  </si>
  <si>
    <t>4.4</t>
  </si>
  <si>
    <t>4.5</t>
  </si>
  <si>
    <t>4.6</t>
  </si>
  <si>
    <t>4.9</t>
  </si>
  <si>
    <t>4.10</t>
  </si>
  <si>
    <t>PINTURA</t>
  </si>
  <si>
    <t>Blocos de concreto vazados 14,0x19,0x39,0 cm</t>
  </si>
  <si>
    <t>Cinta de amarração com blocos tipo canaleta de concreto 14,0x19,0x39,0 cm</t>
  </si>
  <si>
    <t>5.1</t>
  </si>
  <si>
    <t>RUA NORBERTO PERONTI, 50 - PQ. DOURADINHO - SÃO CARLOS, SP</t>
  </si>
  <si>
    <t>5.2</t>
  </si>
  <si>
    <t>Tinta látex para alvenaria/reboco (cor a escolher), duas demãos</t>
  </si>
  <si>
    <t>Selador para alvenaria e reboco, uma demão</t>
  </si>
  <si>
    <t>PLANILHA ORÇAMENTÁRIA PROPOSTA</t>
  </si>
  <si>
    <t>Responsável Legal</t>
  </si>
  <si>
    <t>CRONOGRAMA FÍSICO-FINANCEIRO PROPOSTO</t>
  </si>
  <si>
    <t>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</si>
</sst>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"/>
    <numFmt numFmtId="165" formatCode="#,###,##0.00\ "/>
    <numFmt numFmtId="166" formatCode="#,###,##0.00\ \ "/>
    <numFmt numFmtId="167" formatCode="#,##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22"/>
      <name val="Arial"/>
      <family val="2"/>
    </font>
    <font>
      <sz val="11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84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0" fillId="0" borderId="3" xfId="0" applyBorder="1"/>
    <xf numFmtId="0" fontId="0" fillId="0" borderId="1" xfId="0" applyBorder="1"/>
    <xf numFmtId="0" fontId="0" fillId="0" borderId="2" xfId="0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1" applyFill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6" fontId="3" fillId="0" borderId="0" xfId="1" applyNumberForma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/>
    <xf numFmtId="10" fontId="2" fillId="0" borderId="8" xfId="0" applyNumberFormat="1" applyFont="1" applyBorder="1" applyAlignment="1">
      <alignment horizontal="center"/>
    </xf>
    <xf numFmtId="0" fontId="0" fillId="0" borderId="7" xfId="0" applyBorder="1"/>
    <xf numFmtId="0" fontId="0" fillId="3" borderId="1" xfId="0" applyFill="1" applyBorder="1"/>
    <xf numFmtId="0" fontId="6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2" fillId="0" borderId="17" xfId="0" applyFont="1" applyBorder="1" applyAlignment="1"/>
    <xf numFmtId="0" fontId="0" fillId="0" borderId="18" xfId="0" applyBorder="1" applyAlignment="1"/>
    <xf numFmtId="0" fontId="0" fillId="0" borderId="17" xfId="0" applyBorder="1"/>
    <xf numFmtId="0" fontId="0" fillId="0" borderId="18" xfId="0" applyBorder="1"/>
    <xf numFmtId="0" fontId="2" fillId="0" borderId="17" xfId="0" applyFont="1" applyBorder="1"/>
    <xf numFmtId="0" fontId="0" fillId="0" borderId="13" xfId="0" applyBorder="1"/>
    <xf numFmtId="0" fontId="0" fillId="0" borderId="14" xfId="0" applyBorder="1"/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15" xfId="0" applyBorder="1"/>
    <xf numFmtId="0" fontId="0" fillId="0" borderId="16" xfId="0" applyBorder="1"/>
    <xf numFmtId="0" fontId="6" fillId="0" borderId="17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4" borderId="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17" xfId="0" applyBorder="1" applyAlignment="1"/>
    <xf numFmtId="0" fontId="2" fillId="3" borderId="1" xfId="0" applyFont="1" applyFill="1" applyBorder="1"/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2" fillId="3" borderId="19" xfId="0" applyFont="1" applyFill="1" applyBorder="1" applyAlignment="1">
      <alignment horizontal="center"/>
    </xf>
    <xf numFmtId="0" fontId="0" fillId="0" borderId="0" xfId="0" applyNumberFormat="1" applyBorder="1"/>
    <xf numFmtId="0" fontId="2" fillId="3" borderId="1" xfId="0" applyFont="1" applyFill="1" applyBorder="1" applyAlignment="1">
      <alignment horizontal="left"/>
    </xf>
    <xf numFmtId="4" fontId="0" fillId="0" borderId="1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" fontId="2" fillId="2" borderId="20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" fillId="0" borderId="9" xfId="0" applyFont="1" applyBorder="1"/>
    <xf numFmtId="0" fontId="2" fillId="0" borderId="6" xfId="0" applyFont="1" applyBorder="1"/>
    <xf numFmtId="0" fontId="2" fillId="0" borderId="24" xfId="0" applyFont="1" applyBorder="1"/>
    <xf numFmtId="0" fontId="2" fillId="4" borderId="1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4" borderId="20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tabSelected="1" zoomScaleNormal="100" workbookViewId="0">
      <pane ySplit="12" topLeftCell="A13" activePane="bottomLeft" state="frozen"/>
      <selection pane="bottomLeft" activeCell="G68" sqref="G68:I68"/>
    </sheetView>
  </sheetViews>
  <sheetFormatPr defaultRowHeight="15" x14ac:dyDescent="0.25"/>
  <cols>
    <col min="1" max="1" width="9.85546875" customWidth="1"/>
    <col min="2" max="2" width="11.7109375" customWidth="1"/>
    <col min="3" max="3" width="12.42578125" customWidth="1"/>
    <col min="4" max="4" width="44.7109375" customWidth="1"/>
    <col min="5" max="5" width="11" customWidth="1"/>
    <col min="6" max="6" width="10.28515625" customWidth="1"/>
    <col min="7" max="8" width="12.7109375" customWidth="1"/>
    <col min="9" max="9" width="10.7109375" customWidth="1"/>
    <col min="10" max="10" width="13.85546875" customWidth="1"/>
  </cols>
  <sheetData>
    <row r="1" spans="1:10" ht="24.75" customHeight="1" x14ac:dyDescent="0.25">
      <c r="A1" s="70" t="s">
        <v>115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24.75" customHeight="1" x14ac:dyDescent="0.25">
      <c r="A2" s="73"/>
      <c r="B2" s="74"/>
      <c r="C2" s="74"/>
      <c r="D2" s="74"/>
      <c r="E2" s="74"/>
      <c r="F2" s="74"/>
      <c r="G2" s="74"/>
      <c r="H2" s="74"/>
      <c r="I2" s="74"/>
      <c r="J2" s="75"/>
    </row>
    <row r="3" spans="1:10" ht="4.5" customHeight="1" x14ac:dyDescent="0.25">
      <c r="A3" s="47"/>
      <c r="B3" s="1"/>
      <c r="C3" s="1"/>
      <c r="D3" s="1"/>
      <c r="E3" s="1"/>
      <c r="F3" s="1"/>
      <c r="G3" s="1"/>
      <c r="H3" s="1"/>
      <c r="I3" s="1"/>
      <c r="J3" s="26"/>
    </row>
    <row r="4" spans="1:10" ht="15" customHeight="1" x14ac:dyDescent="0.25">
      <c r="A4" s="25" t="s">
        <v>8</v>
      </c>
      <c r="B4" s="1" t="s">
        <v>115</v>
      </c>
      <c r="C4" s="1"/>
      <c r="D4" s="1"/>
      <c r="E4" s="1"/>
      <c r="F4" s="1"/>
      <c r="G4" s="1"/>
      <c r="H4" s="1"/>
      <c r="I4" s="1"/>
      <c r="J4" s="26"/>
    </row>
    <row r="5" spans="1:10" ht="4.5" customHeight="1" x14ac:dyDescent="0.25">
      <c r="A5" s="27"/>
      <c r="B5" s="2"/>
      <c r="C5" s="2"/>
      <c r="D5" s="2"/>
      <c r="E5" s="2"/>
      <c r="F5" s="2"/>
      <c r="G5" s="2"/>
      <c r="H5" s="2"/>
      <c r="I5" s="2"/>
      <c r="J5" s="28"/>
    </row>
    <row r="6" spans="1:10" x14ac:dyDescent="0.25">
      <c r="A6" s="29" t="s">
        <v>9</v>
      </c>
      <c r="B6" s="2" t="s">
        <v>41</v>
      </c>
      <c r="C6" s="2"/>
      <c r="D6" s="2"/>
      <c r="E6" s="2"/>
      <c r="F6" s="2"/>
      <c r="G6" s="2"/>
      <c r="H6" s="2"/>
      <c r="I6" s="2"/>
      <c r="J6" s="28"/>
    </row>
    <row r="7" spans="1:10" ht="4.5" customHeight="1" x14ac:dyDescent="0.25">
      <c r="A7" s="27"/>
      <c r="B7" s="2"/>
      <c r="C7" s="2"/>
      <c r="D7" s="2"/>
      <c r="E7" s="2"/>
      <c r="F7" s="2"/>
      <c r="G7" s="2"/>
      <c r="H7" s="2"/>
      <c r="I7" s="2"/>
      <c r="J7" s="28"/>
    </row>
    <row r="8" spans="1:10" x14ac:dyDescent="0.25">
      <c r="A8" s="29" t="s">
        <v>10</v>
      </c>
      <c r="B8" s="58" t="s">
        <v>66</v>
      </c>
      <c r="C8" s="2"/>
      <c r="D8" s="2"/>
      <c r="E8" s="2"/>
      <c r="F8" s="2"/>
      <c r="G8" s="2"/>
      <c r="H8" s="17" t="s">
        <v>26</v>
      </c>
      <c r="I8" s="2"/>
      <c r="J8" s="28"/>
    </row>
    <row r="9" spans="1:10" ht="4.5" customHeight="1" x14ac:dyDescent="0.25">
      <c r="A9" s="27"/>
      <c r="B9" s="2"/>
      <c r="C9" s="2"/>
      <c r="D9" s="2"/>
      <c r="E9" s="2"/>
      <c r="F9" s="2"/>
      <c r="G9" s="2"/>
      <c r="H9" s="18"/>
      <c r="I9" s="2"/>
      <c r="J9" s="28"/>
    </row>
    <row r="10" spans="1:10" x14ac:dyDescent="0.25">
      <c r="A10" s="29" t="s">
        <v>11</v>
      </c>
      <c r="B10" s="2" t="s">
        <v>111</v>
      </c>
      <c r="C10" s="2"/>
      <c r="D10" s="2"/>
      <c r="E10" s="2"/>
      <c r="F10" s="2"/>
      <c r="G10" s="2"/>
      <c r="H10" s="19">
        <f>E68</f>
        <v>0</v>
      </c>
      <c r="I10" s="2"/>
      <c r="J10" s="28"/>
    </row>
    <row r="11" spans="1:10" ht="4.5" customHeight="1" x14ac:dyDescent="0.25">
      <c r="A11" s="30"/>
      <c r="B11" s="3"/>
      <c r="C11" s="3"/>
      <c r="D11" s="3"/>
      <c r="E11" s="3"/>
      <c r="F11" s="3"/>
      <c r="G11" s="3"/>
      <c r="H11" s="20"/>
      <c r="I11" s="3"/>
      <c r="J11" s="31"/>
    </row>
    <row r="12" spans="1:10" ht="30" x14ac:dyDescent="0.25">
      <c r="A12" s="32" t="s">
        <v>0</v>
      </c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7" t="s">
        <v>24</v>
      </c>
      <c r="H12" s="7" t="s">
        <v>25</v>
      </c>
      <c r="I12" s="7" t="s">
        <v>6</v>
      </c>
      <c r="J12" s="33" t="s">
        <v>7</v>
      </c>
    </row>
    <row r="13" spans="1:10" x14ac:dyDescent="0.25">
      <c r="A13" s="57">
        <v>1</v>
      </c>
      <c r="B13" s="21"/>
      <c r="C13" s="21"/>
      <c r="D13" s="48" t="s">
        <v>42</v>
      </c>
      <c r="E13" s="21"/>
      <c r="F13" s="21"/>
      <c r="G13" s="21"/>
      <c r="H13" s="21"/>
      <c r="I13" s="21"/>
      <c r="J13" s="55">
        <f>SUM(I14:I16)</f>
        <v>0</v>
      </c>
    </row>
    <row r="14" spans="1:10" x14ac:dyDescent="0.25">
      <c r="A14" s="51" t="s">
        <v>49</v>
      </c>
      <c r="B14" s="52"/>
      <c r="C14" s="52"/>
      <c r="D14" s="4" t="s">
        <v>44</v>
      </c>
      <c r="E14" s="52" t="s">
        <v>43</v>
      </c>
      <c r="F14" s="53">
        <v>4.5</v>
      </c>
      <c r="G14" s="53"/>
      <c r="H14" s="53">
        <f>G14*(1+H10/100%)</f>
        <v>0</v>
      </c>
      <c r="I14" s="53">
        <f>F14*H14</f>
        <v>0</v>
      </c>
      <c r="J14" s="54"/>
    </row>
    <row r="15" spans="1:10" x14ac:dyDescent="0.25">
      <c r="A15" s="51" t="s">
        <v>50</v>
      </c>
      <c r="B15" s="52"/>
      <c r="C15" s="52"/>
      <c r="D15" s="4" t="s">
        <v>45</v>
      </c>
      <c r="E15" s="52" t="s">
        <v>46</v>
      </c>
      <c r="F15" s="53">
        <v>4</v>
      </c>
      <c r="G15" s="53"/>
      <c r="H15" s="53">
        <f>G15*(1+H10/100%)</f>
        <v>0</v>
      </c>
      <c r="I15" s="53">
        <f>F15*H15</f>
        <v>0</v>
      </c>
      <c r="J15" s="54"/>
    </row>
    <row r="16" spans="1:10" ht="30" customHeight="1" x14ac:dyDescent="0.25">
      <c r="A16" s="51" t="s">
        <v>51</v>
      </c>
      <c r="B16" s="52"/>
      <c r="C16" s="52"/>
      <c r="D16" s="56" t="s">
        <v>47</v>
      </c>
      <c r="E16" s="52" t="s">
        <v>43</v>
      </c>
      <c r="F16" s="53">
        <v>70</v>
      </c>
      <c r="G16" s="53"/>
      <c r="H16" s="53">
        <f>G16*(1+H10/100%)</f>
        <v>0</v>
      </c>
      <c r="I16" s="53">
        <f>F16*H16</f>
        <v>0</v>
      </c>
      <c r="J16" s="54"/>
    </row>
    <row r="17" spans="1:10" x14ac:dyDescent="0.25">
      <c r="A17" s="51"/>
      <c r="B17" s="52"/>
      <c r="C17" s="52"/>
      <c r="D17" s="4"/>
      <c r="E17" s="52"/>
      <c r="F17" s="53"/>
      <c r="G17" s="53"/>
      <c r="H17" s="53"/>
      <c r="I17" s="53"/>
      <c r="J17" s="54"/>
    </row>
    <row r="18" spans="1:10" x14ac:dyDescent="0.25">
      <c r="A18" s="57">
        <v>2</v>
      </c>
      <c r="B18" s="21"/>
      <c r="C18" s="21"/>
      <c r="D18" s="48" t="s">
        <v>52</v>
      </c>
      <c r="E18" s="21"/>
      <c r="F18" s="21"/>
      <c r="G18" s="21"/>
      <c r="H18" s="21"/>
      <c r="I18" s="21"/>
      <c r="J18" s="55">
        <f>SUM(I19:I25)</f>
        <v>0</v>
      </c>
    </row>
    <row r="19" spans="1:10" x14ac:dyDescent="0.25">
      <c r="A19" s="51" t="s">
        <v>59</v>
      </c>
      <c r="B19" s="52"/>
      <c r="C19" s="52"/>
      <c r="D19" s="4" t="s">
        <v>48</v>
      </c>
      <c r="E19" s="52" t="s">
        <v>43</v>
      </c>
      <c r="F19" s="53">
        <v>7.5</v>
      </c>
      <c r="G19" s="53"/>
      <c r="H19" s="53">
        <f>G19*(1+H10/100%)</f>
        <v>0</v>
      </c>
      <c r="I19" s="53">
        <f t="shared" ref="I19:I24" si="0">F19*H19</f>
        <v>0</v>
      </c>
      <c r="J19" s="54"/>
    </row>
    <row r="20" spans="1:10" x14ac:dyDescent="0.25">
      <c r="A20" s="51" t="s">
        <v>60</v>
      </c>
      <c r="B20" s="52"/>
      <c r="C20" s="52"/>
      <c r="D20" s="4" t="s">
        <v>57</v>
      </c>
      <c r="E20" s="52" t="s">
        <v>43</v>
      </c>
      <c r="F20" s="53">
        <v>278.8</v>
      </c>
      <c r="G20" s="52"/>
      <c r="H20" s="53">
        <f>G20*(1+H10/100%)</f>
        <v>0</v>
      </c>
      <c r="I20" s="53">
        <f t="shared" si="0"/>
        <v>0</v>
      </c>
      <c r="J20" s="54"/>
    </row>
    <row r="21" spans="1:10" x14ac:dyDescent="0.25">
      <c r="A21" s="51" t="s">
        <v>61</v>
      </c>
      <c r="B21" s="52"/>
      <c r="C21" s="52"/>
      <c r="D21" s="4" t="s">
        <v>56</v>
      </c>
      <c r="E21" s="52" t="s">
        <v>54</v>
      </c>
      <c r="F21" s="53">
        <v>557.6</v>
      </c>
      <c r="G21" s="52"/>
      <c r="H21" s="53">
        <f>G21*(1+H10/100%)</f>
        <v>0</v>
      </c>
      <c r="I21" s="53">
        <f t="shared" si="0"/>
        <v>0</v>
      </c>
      <c r="J21" s="54"/>
    </row>
    <row r="22" spans="1:10" x14ac:dyDescent="0.25">
      <c r="A22" s="51" t="s">
        <v>62</v>
      </c>
      <c r="B22" s="52"/>
      <c r="C22" s="52"/>
      <c r="D22" s="4" t="s">
        <v>70</v>
      </c>
      <c r="E22" s="52" t="s">
        <v>58</v>
      </c>
      <c r="F22" s="53">
        <v>4.2</v>
      </c>
      <c r="G22" s="52"/>
      <c r="H22" s="53">
        <f>G22*(1+H10/100%)</f>
        <v>0</v>
      </c>
      <c r="I22" s="53">
        <f t="shared" si="0"/>
        <v>0</v>
      </c>
      <c r="J22" s="54"/>
    </row>
    <row r="23" spans="1:10" x14ac:dyDescent="0.25">
      <c r="A23" s="51" t="s">
        <v>63</v>
      </c>
      <c r="B23" s="52"/>
      <c r="C23" s="52"/>
      <c r="D23" s="4" t="s">
        <v>53</v>
      </c>
      <c r="E23" s="52" t="s">
        <v>55</v>
      </c>
      <c r="F23" s="53">
        <v>60</v>
      </c>
      <c r="G23" s="52"/>
      <c r="H23" s="53">
        <f>G23*(1+H10/100%)</f>
        <v>0</v>
      </c>
      <c r="I23" s="53">
        <f t="shared" si="0"/>
        <v>0</v>
      </c>
      <c r="J23" s="54"/>
    </row>
    <row r="24" spans="1:10" ht="30" customHeight="1" x14ac:dyDescent="0.25">
      <c r="A24" s="51" t="s">
        <v>64</v>
      </c>
      <c r="B24" s="52"/>
      <c r="C24" s="52"/>
      <c r="D24" s="56" t="s">
        <v>73</v>
      </c>
      <c r="E24" s="52" t="s">
        <v>65</v>
      </c>
      <c r="F24" s="53">
        <v>167.6</v>
      </c>
      <c r="G24" s="52"/>
      <c r="H24" s="53">
        <f>G24*(1+H10/100%)</f>
        <v>0</v>
      </c>
      <c r="I24" s="53">
        <f t="shared" si="0"/>
        <v>0</v>
      </c>
      <c r="J24" s="54"/>
    </row>
    <row r="25" spans="1:10" x14ac:dyDescent="0.25">
      <c r="A25" s="51"/>
      <c r="B25" s="52"/>
      <c r="C25" s="52"/>
      <c r="D25" s="4"/>
      <c r="E25" s="52"/>
      <c r="F25" s="53"/>
      <c r="G25" s="52"/>
      <c r="H25" s="53"/>
      <c r="I25" s="53"/>
      <c r="J25" s="54"/>
    </row>
    <row r="26" spans="1:10" x14ac:dyDescent="0.25">
      <c r="A26" s="57">
        <v>3</v>
      </c>
      <c r="B26" s="21"/>
      <c r="C26" s="21"/>
      <c r="D26" s="59" t="s">
        <v>67</v>
      </c>
      <c r="E26" s="21"/>
      <c r="F26" s="21"/>
      <c r="G26" s="21"/>
      <c r="H26" s="21"/>
      <c r="I26" s="21"/>
      <c r="J26" s="55">
        <f>SUM(I27:I36)</f>
        <v>0</v>
      </c>
    </row>
    <row r="27" spans="1:10" ht="30" customHeight="1" x14ac:dyDescent="0.25">
      <c r="A27" s="51" t="s">
        <v>84</v>
      </c>
      <c r="B27" s="52"/>
      <c r="C27" s="52"/>
      <c r="D27" s="62" t="s">
        <v>74</v>
      </c>
      <c r="E27" s="52" t="s">
        <v>58</v>
      </c>
      <c r="F27" s="52">
        <v>3.36</v>
      </c>
      <c r="G27" s="53"/>
      <c r="H27" s="53">
        <f>G27*(1+H10/100%)</f>
        <v>0</v>
      </c>
      <c r="I27" s="53">
        <f t="shared" ref="I27:I35" si="1">F27*H27</f>
        <v>0</v>
      </c>
      <c r="J27" s="54"/>
    </row>
    <row r="28" spans="1:10" ht="30" customHeight="1" x14ac:dyDescent="0.25">
      <c r="A28" s="51" t="s">
        <v>85</v>
      </c>
      <c r="B28" s="52"/>
      <c r="C28" s="52"/>
      <c r="D28" s="62" t="s">
        <v>75</v>
      </c>
      <c r="E28" s="52" t="s">
        <v>58</v>
      </c>
      <c r="F28" s="52">
        <v>16.73</v>
      </c>
      <c r="G28" s="53"/>
      <c r="H28" s="53">
        <f>G28*(1+H10/100%)</f>
        <v>0</v>
      </c>
      <c r="I28" s="53">
        <f t="shared" si="1"/>
        <v>0</v>
      </c>
      <c r="J28" s="54"/>
    </row>
    <row r="29" spans="1:10" ht="30" customHeight="1" x14ac:dyDescent="0.25">
      <c r="A29" s="51" t="s">
        <v>86</v>
      </c>
      <c r="B29" s="52"/>
      <c r="C29" s="52"/>
      <c r="D29" s="62" t="s">
        <v>76</v>
      </c>
      <c r="E29" s="52" t="s">
        <v>58</v>
      </c>
      <c r="F29" s="52">
        <v>1.39</v>
      </c>
      <c r="G29" s="53"/>
      <c r="H29" s="53">
        <f>G29*(1+H10/100%)</f>
        <v>0</v>
      </c>
      <c r="I29" s="53">
        <f t="shared" si="1"/>
        <v>0</v>
      </c>
      <c r="J29" s="54"/>
    </row>
    <row r="30" spans="1:10" x14ac:dyDescent="0.25">
      <c r="A30" s="51" t="s">
        <v>87</v>
      </c>
      <c r="B30" s="52"/>
      <c r="C30" s="52"/>
      <c r="D30" s="63" t="s">
        <v>77</v>
      </c>
      <c r="E30" s="52" t="s">
        <v>43</v>
      </c>
      <c r="F30" s="52">
        <v>83.64</v>
      </c>
      <c r="G30" s="53"/>
      <c r="H30" s="53">
        <f>G30*(1+H10/100%)</f>
        <v>0</v>
      </c>
      <c r="I30" s="53">
        <f t="shared" si="1"/>
        <v>0</v>
      </c>
      <c r="J30" s="54"/>
    </row>
    <row r="31" spans="1:10" x14ac:dyDescent="0.25">
      <c r="A31" s="51" t="s">
        <v>88</v>
      </c>
      <c r="B31" s="52"/>
      <c r="C31" s="52"/>
      <c r="D31" s="63" t="s">
        <v>79</v>
      </c>
      <c r="E31" s="52" t="s">
        <v>78</v>
      </c>
      <c r="F31" s="52">
        <v>207.31</v>
      </c>
      <c r="G31" s="53"/>
      <c r="H31" s="53">
        <f>G31*(1+H10/100%)</f>
        <v>0</v>
      </c>
      <c r="I31" s="53">
        <f t="shared" si="1"/>
        <v>0</v>
      </c>
      <c r="J31" s="54"/>
    </row>
    <row r="32" spans="1:10" x14ac:dyDescent="0.25">
      <c r="A32" s="51" t="s">
        <v>89</v>
      </c>
      <c r="B32" s="52"/>
      <c r="C32" s="52"/>
      <c r="D32" s="63" t="s">
        <v>80</v>
      </c>
      <c r="E32" s="52" t="s">
        <v>78</v>
      </c>
      <c r="F32" s="53">
        <v>344.04</v>
      </c>
      <c r="G32" s="53"/>
      <c r="H32" s="53">
        <f>G32*(1+H10/100%)</f>
        <v>0</v>
      </c>
      <c r="I32" s="53">
        <f t="shared" si="1"/>
        <v>0</v>
      </c>
      <c r="J32" s="54"/>
    </row>
    <row r="33" spans="1:10" x14ac:dyDescent="0.25">
      <c r="A33" s="51" t="s">
        <v>90</v>
      </c>
      <c r="B33" s="52"/>
      <c r="C33" s="52"/>
      <c r="D33" s="63" t="s">
        <v>81</v>
      </c>
      <c r="E33" s="52" t="s">
        <v>78</v>
      </c>
      <c r="F33" s="53">
        <v>93.38</v>
      </c>
      <c r="G33" s="53"/>
      <c r="H33" s="53">
        <f>G33*(1+H10/100%)</f>
        <v>0</v>
      </c>
      <c r="I33" s="53">
        <f t="shared" si="1"/>
        <v>0</v>
      </c>
      <c r="J33" s="54"/>
    </row>
    <row r="34" spans="1:10" x14ac:dyDescent="0.25">
      <c r="A34" s="51" t="s">
        <v>91</v>
      </c>
      <c r="B34" s="52"/>
      <c r="C34" s="52"/>
      <c r="D34" s="63" t="s">
        <v>82</v>
      </c>
      <c r="E34" s="52" t="s">
        <v>58</v>
      </c>
      <c r="F34" s="53">
        <v>3.36</v>
      </c>
      <c r="G34" s="53"/>
      <c r="H34" s="53">
        <f>G34*(1+H10/100%)</f>
        <v>0</v>
      </c>
      <c r="I34" s="53">
        <f t="shared" si="1"/>
        <v>0</v>
      </c>
      <c r="J34" s="54"/>
    </row>
    <row r="35" spans="1:10" x14ac:dyDescent="0.25">
      <c r="A35" s="51" t="s">
        <v>92</v>
      </c>
      <c r="B35" s="52"/>
      <c r="C35" s="52"/>
      <c r="D35" s="63" t="s">
        <v>83</v>
      </c>
      <c r="E35" s="52" t="s">
        <v>58</v>
      </c>
      <c r="F35" s="53">
        <v>8.36</v>
      </c>
      <c r="G35" s="53"/>
      <c r="H35" s="53">
        <f>G35*(1+H10/100%)</f>
        <v>0</v>
      </c>
      <c r="I35" s="53">
        <f t="shared" si="1"/>
        <v>0</v>
      </c>
      <c r="J35" s="54"/>
    </row>
    <row r="36" spans="1:10" x14ac:dyDescent="0.25">
      <c r="A36" s="51"/>
      <c r="B36" s="52"/>
      <c r="C36" s="52"/>
      <c r="D36" s="63"/>
      <c r="E36" s="52"/>
      <c r="F36" s="53"/>
      <c r="G36" s="53"/>
      <c r="H36" s="53"/>
      <c r="I36" s="53"/>
      <c r="J36" s="54"/>
    </row>
    <row r="37" spans="1:10" x14ac:dyDescent="0.25">
      <c r="A37" s="57">
        <v>4</v>
      </c>
      <c r="B37" s="21"/>
      <c r="C37" s="21"/>
      <c r="D37" s="48" t="s">
        <v>72</v>
      </c>
      <c r="E37" s="21"/>
      <c r="F37" s="21"/>
      <c r="G37" s="21"/>
      <c r="H37" s="21"/>
      <c r="I37" s="21"/>
      <c r="J37" s="55">
        <f>SUM(I38:I46)</f>
        <v>0</v>
      </c>
    </row>
    <row r="38" spans="1:10" x14ac:dyDescent="0.25">
      <c r="A38" s="51" t="s">
        <v>99</v>
      </c>
      <c r="B38" s="52"/>
      <c r="C38" s="52"/>
      <c r="D38" s="4" t="s">
        <v>97</v>
      </c>
      <c r="E38" s="52" t="s">
        <v>43</v>
      </c>
      <c r="F38" s="53">
        <v>50.4</v>
      </c>
      <c r="G38" s="53"/>
      <c r="H38" s="53">
        <f>G38*(1+H10/100%)</f>
        <v>0</v>
      </c>
      <c r="I38" s="53">
        <f>F38*H38</f>
        <v>0</v>
      </c>
      <c r="J38" s="54"/>
    </row>
    <row r="39" spans="1:10" ht="30" customHeight="1" x14ac:dyDescent="0.25">
      <c r="A39" s="51" t="s">
        <v>100</v>
      </c>
      <c r="B39" s="52"/>
      <c r="C39" s="52"/>
      <c r="D39" s="56" t="s">
        <v>94</v>
      </c>
      <c r="E39" s="52" t="s">
        <v>78</v>
      </c>
      <c r="F39" s="53">
        <v>345.52</v>
      </c>
      <c r="G39" s="53"/>
      <c r="H39" s="53">
        <f>G39*(1+H10/100%)</f>
        <v>0</v>
      </c>
      <c r="I39" s="53">
        <f t="shared" ref="I39:I45" si="2">F39*H39</f>
        <v>0</v>
      </c>
      <c r="J39" s="54"/>
    </row>
    <row r="40" spans="1:10" ht="30" customHeight="1" x14ac:dyDescent="0.25">
      <c r="A40" s="51" t="s">
        <v>101</v>
      </c>
      <c r="B40" s="52"/>
      <c r="C40" s="52"/>
      <c r="D40" s="56" t="s">
        <v>96</v>
      </c>
      <c r="E40" s="52" t="s">
        <v>78</v>
      </c>
      <c r="F40" s="53">
        <v>60.54</v>
      </c>
      <c r="G40" s="53"/>
      <c r="H40" s="53">
        <f>G40*(1+H10/100%)</f>
        <v>0</v>
      </c>
      <c r="I40" s="53">
        <f t="shared" si="2"/>
        <v>0</v>
      </c>
      <c r="J40" s="54"/>
    </row>
    <row r="41" spans="1:10" x14ac:dyDescent="0.25">
      <c r="A41" s="51" t="s">
        <v>102</v>
      </c>
      <c r="B41" s="52"/>
      <c r="C41" s="52"/>
      <c r="D41" s="4" t="s">
        <v>93</v>
      </c>
      <c r="E41" s="52" t="s">
        <v>58</v>
      </c>
      <c r="F41" s="53">
        <v>4.2</v>
      </c>
      <c r="G41" s="53"/>
      <c r="H41" s="53">
        <f>G41*(1+H10/100%)</f>
        <v>0</v>
      </c>
      <c r="I41" s="53">
        <f t="shared" si="2"/>
        <v>0</v>
      </c>
      <c r="J41" s="54"/>
    </row>
    <row r="42" spans="1:10" x14ac:dyDescent="0.25">
      <c r="A42" s="51" t="s">
        <v>103</v>
      </c>
      <c r="B42" s="52"/>
      <c r="C42" s="52"/>
      <c r="D42" s="4" t="s">
        <v>108</v>
      </c>
      <c r="E42" s="52" t="s">
        <v>43</v>
      </c>
      <c r="F42" s="53">
        <v>343.75</v>
      </c>
      <c r="G42" s="53"/>
      <c r="H42" s="53">
        <f>G42*(1+H10/100%)</f>
        <v>0</v>
      </c>
      <c r="I42" s="53">
        <f t="shared" si="2"/>
        <v>0</v>
      </c>
      <c r="J42" s="54"/>
    </row>
    <row r="43" spans="1:10" ht="30" customHeight="1" x14ac:dyDescent="0.25">
      <c r="A43" s="51" t="s">
        <v>104</v>
      </c>
      <c r="B43" s="52"/>
      <c r="C43" s="52"/>
      <c r="D43" s="56" t="s">
        <v>109</v>
      </c>
      <c r="E43" s="52" t="s">
        <v>54</v>
      </c>
      <c r="F43" s="53">
        <v>278.8</v>
      </c>
      <c r="G43" s="53"/>
      <c r="H43" s="53">
        <f>G43*(1+H10/100%)</f>
        <v>0</v>
      </c>
      <c r="I43" s="53">
        <f t="shared" si="2"/>
        <v>0</v>
      </c>
      <c r="J43" s="54"/>
    </row>
    <row r="44" spans="1:10" x14ac:dyDescent="0.25">
      <c r="A44" s="51" t="s">
        <v>105</v>
      </c>
      <c r="B44" s="52"/>
      <c r="C44" s="52"/>
      <c r="D44" s="4" t="s">
        <v>95</v>
      </c>
      <c r="E44" s="52" t="s">
        <v>43</v>
      </c>
      <c r="F44" s="53">
        <v>687.5</v>
      </c>
      <c r="G44" s="53"/>
      <c r="H44" s="53">
        <f>G44*(1+H10/100%)</f>
        <v>0</v>
      </c>
      <c r="I44" s="53">
        <f t="shared" si="2"/>
        <v>0</v>
      </c>
      <c r="J44" s="54"/>
    </row>
    <row r="45" spans="1:10" x14ac:dyDescent="0.25">
      <c r="A45" s="51" t="s">
        <v>106</v>
      </c>
      <c r="B45" s="52"/>
      <c r="C45" s="52"/>
      <c r="D45" s="4" t="s">
        <v>98</v>
      </c>
      <c r="E45" s="52" t="s">
        <v>54</v>
      </c>
      <c r="F45" s="53">
        <v>139.4</v>
      </c>
      <c r="G45" s="53"/>
      <c r="H45" s="53">
        <f>G45*(1+H10/100%)</f>
        <v>0</v>
      </c>
      <c r="I45" s="53">
        <f t="shared" si="2"/>
        <v>0</v>
      </c>
      <c r="J45" s="54"/>
    </row>
    <row r="46" spans="1:10" x14ac:dyDescent="0.25">
      <c r="A46" s="51"/>
      <c r="B46" s="52"/>
      <c r="C46" s="52"/>
      <c r="D46" s="4"/>
      <c r="E46" s="52"/>
      <c r="F46" s="53"/>
      <c r="G46" s="53"/>
      <c r="H46" s="53"/>
      <c r="I46" s="53"/>
      <c r="J46" s="54"/>
    </row>
    <row r="47" spans="1:10" x14ac:dyDescent="0.25">
      <c r="A47" s="57">
        <v>5</v>
      </c>
      <c r="B47" s="21"/>
      <c r="C47" s="21"/>
      <c r="D47" s="48" t="s">
        <v>107</v>
      </c>
      <c r="E47" s="21"/>
      <c r="F47" s="21"/>
      <c r="G47" s="21"/>
      <c r="H47" s="21"/>
      <c r="I47" s="21"/>
      <c r="J47" s="55">
        <f>SUM(I48:I50)</f>
        <v>0</v>
      </c>
    </row>
    <row r="48" spans="1:10" x14ac:dyDescent="0.25">
      <c r="A48" s="51" t="s">
        <v>110</v>
      </c>
      <c r="B48" s="52"/>
      <c r="C48" s="52"/>
      <c r="D48" s="4" t="s">
        <v>114</v>
      </c>
      <c r="E48" s="52" t="s">
        <v>43</v>
      </c>
      <c r="F48" s="53">
        <v>697</v>
      </c>
      <c r="G48" s="53"/>
      <c r="H48" s="53">
        <f>G48*(1+H10/100%)</f>
        <v>0</v>
      </c>
      <c r="I48" s="53">
        <f>F48*H48</f>
        <v>0</v>
      </c>
      <c r="J48" s="54"/>
    </row>
    <row r="49" spans="1:10" ht="30" customHeight="1" x14ac:dyDescent="0.25">
      <c r="A49" s="51" t="s">
        <v>112</v>
      </c>
      <c r="B49" s="52"/>
      <c r="C49" s="52"/>
      <c r="D49" s="56" t="s">
        <v>113</v>
      </c>
      <c r="E49" s="52" t="s">
        <v>43</v>
      </c>
      <c r="F49" s="53">
        <v>697</v>
      </c>
      <c r="G49" s="53"/>
      <c r="H49" s="53">
        <f>G49*(1+H10/100%)</f>
        <v>0</v>
      </c>
      <c r="I49" s="53">
        <f>F49*H49</f>
        <v>0</v>
      </c>
      <c r="J49" s="54"/>
    </row>
    <row r="50" spans="1:10" x14ac:dyDescent="0.25">
      <c r="A50" s="51"/>
      <c r="B50" s="52"/>
      <c r="C50" s="52"/>
      <c r="D50" s="4"/>
      <c r="E50" s="52"/>
      <c r="F50" s="53"/>
      <c r="G50" s="53"/>
      <c r="H50" s="53"/>
      <c r="I50" s="53"/>
      <c r="J50" s="54"/>
    </row>
    <row r="51" spans="1:10" x14ac:dyDescent="0.25">
      <c r="A51" s="57">
        <v>6</v>
      </c>
      <c r="B51" s="21"/>
      <c r="C51" s="21"/>
      <c r="D51" s="48" t="s">
        <v>68</v>
      </c>
      <c r="E51" s="21"/>
      <c r="F51" s="21"/>
      <c r="G51" s="21"/>
      <c r="H51" s="21"/>
      <c r="I51" s="21"/>
      <c r="J51" s="55">
        <f>SUM(I52:I53)</f>
        <v>0</v>
      </c>
    </row>
    <row r="52" spans="1:10" x14ac:dyDescent="0.25">
      <c r="A52" s="49" t="s">
        <v>71</v>
      </c>
      <c r="B52" s="50"/>
      <c r="C52" s="50"/>
      <c r="D52" s="4" t="s">
        <v>69</v>
      </c>
      <c r="E52" s="50" t="s">
        <v>43</v>
      </c>
      <c r="F52" s="60">
        <v>278.8</v>
      </c>
      <c r="G52" s="60"/>
      <c r="H52" s="60">
        <f>G52*(1+H10/100%)</f>
        <v>0</v>
      </c>
      <c r="I52" s="60">
        <f>F52*H52</f>
        <v>0</v>
      </c>
      <c r="J52" s="61"/>
    </row>
    <row r="53" spans="1:10" x14ac:dyDescent="0.25">
      <c r="A53" s="34"/>
      <c r="B53" s="4"/>
      <c r="C53" s="4"/>
      <c r="D53" s="4"/>
      <c r="E53" s="4"/>
      <c r="F53" s="4"/>
      <c r="G53" s="4"/>
      <c r="H53" s="4"/>
      <c r="I53" s="4"/>
      <c r="J53" s="35"/>
    </row>
    <row r="54" spans="1:10" x14ac:dyDescent="0.25">
      <c r="A54" s="36"/>
      <c r="B54" s="5"/>
      <c r="C54" s="5"/>
      <c r="D54" s="5"/>
      <c r="E54" s="5"/>
      <c r="F54" s="5"/>
      <c r="G54" s="5"/>
      <c r="H54" s="76" t="s">
        <v>27</v>
      </c>
      <c r="I54" s="77"/>
      <c r="J54" s="64">
        <f>SUM(J13+J18+J26+J37+J47+J51)</f>
        <v>0</v>
      </c>
    </row>
    <row r="55" spans="1:10" x14ac:dyDescent="0.25">
      <c r="A55" s="36"/>
      <c r="B55" s="5"/>
      <c r="C55" s="5"/>
      <c r="D55" s="5"/>
      <c r="E55" s="5"/>
      <c r="F55" s="5"/>
      <c r="G55" s="5"/>
      <c r="H55" s="5"/>
      <c r="I55" s="5"/>
      <c r="J55" s="37"/>
    </row>
    <row r="56" spans="1:10" x14ac:dyDescent="0.25">
      <c r="A56" s="38" t="s">
        <v>12</v>
      </c>
      <c r="B56" s="13"/>
      <c r="C56" s="8"/>
      <c r="D56" s="12"/>
      <c r="E56" s="11"/>
      <c r="F56" s="9"/>
      <c r="G56" s="10"/>
      <c r="H56" s="10"/>
      <c r="I56" s="2"/>
      <c r="J56" s="28"/>
    </row>
    <row r="57" spans="1:10" x14ac:dyDescent="0.25">
      <c r="A57" s="39"/>
      <c r="B57" s="14"/>
      <c r="C57" s="8"/>
      <c r="D57" s="12"/>
      <c r="E57" s="11"/>
      <c r="F57" s="9"/>
      <c r="G57" s="10"/>
      <c r="H57" s="10"/>
      <c r="I57" s="2"/>
      <c r="J57" s="28"/>
    </row>
    <row r="58" spans="1:10" x14ac:dyDescent="0.25">
      <c r="A58" s="27"/>
      <c r="B58" s="2"/>
      <c r="C58" s="2"/>
      <c r="D58" s="2"/>
      <c r="E58" s="2"/>
      <c r="F58" s="2"/>
      <c r="G58" s="2"/>
      <c r="H58" s="2"/>
      <c r="I58" s="2"/>
      <c r="J58" s="28"/>
    </row>
    <row r="59" spans="1:10" x14ac:dyDescent="0.25">
      <c r="A59" s="27"/>
      <c r="B59" s="2"/>
      <c r="C59" s="2"/>
      <c r="D59" s="2"/>
      <c r="E59" s="2"/>
      <c r="F59" s="2"/>
      <c r="G59" s="2"/>
      <c r="H59" s="2"/>
      <c r="I59" s="2"/>
      <c r="J59" s="28"/>
    </row>
    <row r="60" spans="1:10" x14ac:dyDescent="0.25">
      <c r="A60" s="27"/>
      <c r="B60" s="2"/>
      <c r="C60" s="2"/>
      <c r="D60" s="68" t="s">
        <v>14</v>
      </c>
      <c r="E60" s="69"/>
      <c r="F60" s="2"/>
      <c r="G60" s="2"/>
      <c r="H60" s="2"/>
      <c r="I60" s="2"/>
      <c r="J60" s="28"/>
    </row>
    <row r="61" spans="1:10" x14ac:dyDescent="0.25">
      <c r="A61" s="27"/>
      <c r="B61" s="2"/>
      <c r="C61" s="2"/>
      <c r="D61" s="22" t="s">
        <v>15</v>
      </c>
      <c r="E61" s="23" t="s">
        <v>16</v>
      </c>
      <c r="F61" s="2"/>
      <c r="G61" s="2"/>
      <c r="H61" s="2"/>
      <c r="I61" s="2"/>
      <c r="J61" s="28"/>
    </row>
    <row r="62" spans="1:10" x14ac:dyDescent="0.25">
      <c r="A62" s="27"/>
      <c r="B62" s="2"/>
      <c r="C62" s="2"/>
      <c r="D62" s="15" t="s">
        <v>17</v>
      </c>
      <c r="E62" s="16"/>
      <c r="F62" s="2"/>
      <c r="G62" s="2"/>
      <c r="H62" s="2"/>
      <c r="I62" s="2"/>
      <c r="J62" s="28"/>
    </row>
    <row r="63" spans="1:10" x14ac:dyDescent="0.25">
      <c r="A63" s="27"/>
      <c r="B63" s="2"/>
      <c r="C63" s="2"/>
      <c r="D63" s="15" t="s">
        <v>18</v>
      </c>
      <c r="E63" s="16"/>
      <c r="F63" s="2"/>
      <c r="G63" s="2"/>
      <c r="H63" s="2"/>
      <c r="I63" s="2"/>
      <c r="J63" s="28"/>
    </row>
    <row r="64" spans="1:10" x14ac:dyDescent="0.25">
      <c r="A64" s="27"/>
      <c r="B64" s="2"/>
      <c r="C64" s="2"/>
      <c r="D64" s="15" t="s">
        <v>19</v>
      </c>
      <c r="E64" s="16"/>
      <c r="F64" s="2"/>
      <c r="G64" s="2"/>
      <c r="H64" s="2"/>
      <c r="I64" s="2"/>
      <c r="J64" s="28"/>
    </row>
    <row r="65" spans="1:10" x14ac:dyDescent="0.25">
      <c r="A65" s="27"/>
      <c r="B65" s="2"/>
      <c r="C65" s="2"/>
      <c r="D65" s="15" t="s">
        <v>20</v>
      </c>
      <c r="E65" s="16"/>
      <c r="F65" s="2"/>
      <c r="G65" s="2"/>
      <c r="H65" s="2"/>
      <c r="I65" s="2"/>
      <c r="J65" s="28"/>
    </row>
    <row r="66" spans="1:10" x14ac:dyDescent="0.25">
      <c r="A66" s="27"/>
      <c r="B66" s="2"/>
      <c r="C66" s="2"/>
      <c r="D66" s="15" t="s">
        <v>21</v>
      </c>
      <c r="E66" s="16"/>
      <c r="F66" s="2"/>
      <c r="G66" s="2" t="s">
        <v>13</v>
      </c>
      <c r="H66" s="2"/>
      <c r="I66" s="2"/>
      <c r="J66" s="28"/>
    </row>
    <row r="67" spans="1:10" x14ac:dyDescent="0.25">
      <c r="A67" s="27"/>
      <c r="B67" s="2"/>
      <c r="C67" s="2"/>
      <c r="D67" s="15" t="s">
        <v>22</v>
      </c>
      <c r="E67" s="16"/>
      <c r="F67" s="1"/>
      <c r="G67" s="67" t="s">
        <v>116</v>
      </c>
      <c r="H67" s="67"/>
      <c r="I67" s="67"/>
      <c r="J67" s="28"/>
    </row>
    <row r="68" spans="1:10" x14ac:dyDescent="0.25">
      <c r="A68" s="27"/>
      <c r="B68" s="2"/>
      <c r="C68" s="2"/>
      <c r="D68" s="22" t="s">
        <v>23</v>
      </c>
      <c r="E68" s="24">
        <f>(((1+E62+E63+E64)*(1+E65)*(1+E66))/(1-E67))-1</f>
        <v>0</v>
      </c>
      <c r="F68" s="1"/>
      <c r="G68" s="67"/>
      <c r="H68" s="67"/>
      <c r="I68" s="67"/>
      <c r="J68" s="28"/>
    </row>
    <row r="69" spans="1:10" x14ac:dyDescent="0.25">
      <c r="A69" s="27"/>
      <c r="B69" s="2"/>
      <c r="C69" s="2"/>
      <c r="D69" s="2"/>
      <c r="E69" s="2"/>
      <c r="F69" s="2"/>
      <c r="G69" s="2"/>
      <c r="H69" s="2"/>
      <c r="I69" s="2"/>
      <c r="J69" s="28"/>
    </row>
    <row r="70" spans="1:10" x14ac:dyDescent="0.25">
      <c r="A70" s="27"/>
      <c r="B70" s="2"/>
      <c r="C70" s="2"/>
      <c r="D70" s="2"/>
      <c r="E70" s="2"/>
      <c r="F70" s="2"/>
      <c r="G70" s="2"/>
      <c r="H70" s="2"/>
      <c r="I70" s="2"/>
      <c r="J70" s="28"/>
    </row>
    <row r="71" spans="1:10" ht="15.75" thickBot="1" x14ac:dyDescent="0.3">
      <c r="A71" s="40"/>
      <c r="B71" s="41"/>
      <c r="C71" s="41"/>
      <c r="D71" s="41"/>
      <c r="E71" s="41"/>
      <c r="F71" s="41"/>
      <c r="G71" s="41"/>
      <c r="H71" s="41"/>
      <c r="I71" s="41"/>
      <c r="J71" s="42"/>
    </row>
  </sheetData>
  <mergeCells count="5">
    <mergeCell ref="G68:I68"/>
    <mergeCell ref="D60:E60"/>
    <mergeCell ref="A1:J2"/>
    <mergeCell ref="G67:I67"/>
    <mergeCell ref="H54:I5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1" orientation="landscape" r:id="rId1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J30" sqref="J30:M30"/>
    </sheetView>
  </sheetViews>
  <sheetFormatPr defaultRowHeight="15" x14ac:dyDescent="0.25"/>
  <cols>
    <col min="1" max="1" width="10.7109375" customWidth="1"/>
    <col min="2" max="2" width="32.85546875" customWidth="1"/>
    <col min="3" max="3" width="11.7109375" customWidth="1"/>
    <col min="4" max="4" width="7.7109375" customWidth="1"/>
    <col min="5" max="5" width="12.7109375" customWidth="1"/>
    <col min="6" max="6" width="7.7109375" customWidth="1"/>
    <col min="7" max="7" width="12.7109375" customWidth="1"/>
    <col min="8" max="8" width="7.7109375" customWidth="1"/>
    <col min="9" max="9" width="12.7109375" customWidth="1"/>
    <col min="10" max="10" width="7.7109375" customWidth="1"/>
    <col min="11" max="11" width="12.7109375" customWidth="1"/>
    <col min="12" max="12" width="7.7109375" customWidth="1"/>
    <col min="13" max="13" width="12.7109375" customWidth="1"/>
    <col min="14" max="14" width="7.7109375" customWidth="1"/>
    <col min="15" max="15" width="12.7109375" customWidth="1"/>
    <col min="16" max="16" width="7.7109375" customWidth="1"/>
    <col min="17" max="17" width="12.7109375" customWidth="1"/>
  </cols>
  <sheetData>
    <row r="1" spans="1:17" ht="25.5" customHeight="1" x14ac:dyDescent="0.25">
      <c r="A1" s="70" t="s">
        <v>117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25.5" customHeight="1" x14ac:dyDescent="0.25">
      <c r="A2" s="73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4.5" customHeight="1" x14ac:dyDescent="0.25">
      <c r="A3" s="2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8"/>
    </row>
    <row r="4" spans="1:17" x14ac:dyDescent="0.25">
      <c r="A4" s="29" t="s">
        <v>8</v>
      </c>
      <c r="B4" s="2" t="s">
        <v>117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8"/>
    </row>
    <row r="5" spans="1:17" ht="4.5" customHeight="1" x14ac:dyDescent="0.25">
      <c r="A5" s="2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8"/>
    </row>
    <row r="6" spans="1:17" x14ac:dyDescent="0.25">
      <c r="A6" s="29" t="s">
        <v>9</v>
      </c>
      <c r="B6" s="2" t="str">
        <f>'Proposta Básica'!B6</f>
        <v>EXECUÇÃO DE MURO NO CEMEI BENTO PRADO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8"/>
    </row>
    <row r="7" spans="1:17" ht="4.5" customHeight="1" x14ac:dyDescent="0.25">
      <c r="A7" s="27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8"/>
    </row>
    <row r="8" spans="1:17" x14ac:dyDescent="0.25">
      <c r="A8" s="29" t="s">
        <v>10</v>
      </c>
      <c r="B8" s="2" t="str">
        <f>'Proposta Básica'!B8</f>
        <v>2.043,33 m²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8"/>
    </row>
    <row r="9" spans="1:17" ht="4.5" customHeight="1" x14ac:dyDescent="0.25">
      <c r="A9" s="27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8"/>
    </row>
    <row r="10" spans="1:17" x14ac:dyDescent="0.25">
      <c r="A10" s="29" t="s">
        <v>11</v>
      </c>
      <c r="B10" s="2" t="str">
        <f>'Proposta Básica'!B10</f>
        <v>RUA NORBERTO PERONTI, 50 - PQ. DOURADINHO - SÃO CARLOS, SP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8"/>
    </row>
    <row r="11" spans="1:17" ht="4.5" customHeight="1" x14ac:dyDescent="0.25">
      <c r="A11" s="2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8"/>
    </row>
    <row r="12" spans="1:17" ht="18" customHeight="1" x14ac:dyDescent="0.25">
      <c r="A12" s="79" t="s">
        <v>0</v>
      </c>
      <c r="B12" s="80" t="s">
        <v>28</v>
      </c>
      <c r="C12" s="80" t="s">
        <v>29</v>
      </c>
      <c r="D12" s="80" t="s">
        <v>30</v>
      </c>
      <c r="E12" s="80"/>
      <c r="F12" s="80" t="s">
        <v>33</v>
      </c>
      <c r="G12" s="80"/>
      <c r="H12" s="81" t="s">
        <v>34</v>
      </c>
      <c r="I12" s="81"/>
      <c r="J12" s="80" t="s">
        <v>35</v>
      </c>
      <c r="K12" s="80"/>
      <c r="L12" s="80" t="s">
        <v>36</v>
      </c>
      <c r="M12" s="80"/>
      <c r="N12" s="80" t="s">
        <v>37</v>
      </c>
      <c r="O12" s="80"/>
      <c r="P12" s="80" t="s">
        <v>38</v>
      </c>
      <c r="Q12" s="83"/>
    </row>
    <row r="13" spans="1:17" ht="18" customHeight="1" x14ac:dyDescent="0.25">
      <c r="A13" s="79"/>
      <c r="B13" s="80"/>
      <c r="C13" s="80"/>
      <c r="D13" s="43" t="s">
        <v>31</v>
      </c>
      <c r="E13" s="43" t="s">
        <v>32</v>
      </c>
      <c r="F13" s="43" t="s">
        <v>31</v>
      </c>
      <c r="G13" s="43" t="s">
        <v>32</v>
      </c>
      <c r="H13" s="43" t="s">
        <v>31</v>
      </c>
      <c r="I13" s="43" t="s">
        <v>32</v>
      </c>
      <c r="J13" s="43" t="s">
        <v>31</v>
      </c>
      <c r="K13" s="43" t="s">
        <v>32</v>
      </c>
      <c r="L13" s="43" t="s">
        <v>31</v>
      </c>
      <c r="M13" s="43" t="s">
        <v>32</v>
      </c>
      <c r="N13" s="43" t="s">
        <v>31</v>
      </c>
      <c r="O13" s="43" t="s">
        <v>32</v>
      </c>
      <c r="P13" s="43" t="s">
        <v>31</v>
      </c>
      <c r="Q13" s="44" t="s">
        <v>32</v>
      </c>
    </row>
    <row r="14" spans="1:17" ht="4.5" customHeight="1" x14ac:dyDescent="0.25">
      <c r="A14" s="4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8"/>
    </row>
    <row r="15" spans="1:17" x14ac:dyDescent="0.25">
      <c r="A15" s="46">
        <v>1</v>
      </c>
      <c r="B15" s="65" t="str">
        <f>'Proposta Básica'!D13</f>
        <v>SERVIÇOS PRELIMINARES</v>
      </c>
      <c r="C15" s="66">
        <f>'Proposta Básica'!J13</f>
        <v>0</v>
      </c>
      <c r="D15" s="60">
        <v>50</v>
      </c>
      <c r="E15" s="60">
        <f>C15*D15/100</f>
        <v>0</v>
      </c>
      <c r="F15" s="60">
        <v>50</v>
      </c>
      <c r="G15" s="60">
        <f>C15*F15/100</f>
        <v>0</v>
      </c>
      <c r="H15" s="60"/>
      <c r="I15" s="60"/>
      <c r="J15" s="60"/>
      <c r="K15" s="60"/>
      <c r="L15" s="60"/>
      <c r="M15" s="60"/>
      <c r="N15" s="60"/>
      <c r="O15" s="60"/>
      <c r="P15" s="60">
        <f>SUM(D15+F15+H15+J15+L15+N15)</f>
        <v>100</v>
      </c>
      <c r="Q15" s="61">
        <f>SUM(E15+G15+I15+K15+M15+O15)</f>
        <v>0</v>
      </c>
    </row>
    <row r="16" spans="1:17" x14ac:dyDescent="0.25">
      <c r="A16" s="46">
        <v>2</v>
      </c>
      <c r="B16" s="65" t="str">
        <f>'Proposta Básica'!D18</f>
        <v>RETIRADAS E DEMOLIÇÕES</v>
      </c>
      <c r="C16" s="66">
        <f>'Proposta Básica'!J18</f>
        <v>0</v>
      </c>
      <c r="D16" s="60"/>
      <c r="E16" s="60"/>
      <c r="F16" s="60">
        <v>50</v>
      </c>
      <c r="G16" s="60">
        <f>C16*F16/100</f>
        <v>0</v>
      </c>
      <c r="H16" s="60">
        <v>50</v>
      </c>
      <c r="I16" s="60">
        <f>C16*H16/100</f>
        <v>0</v>
      </c>
      <c r="J16" s="60"/>
      <c r="K16" s="60"/>
      <c r="L16" s="60"/>
      <c r="M16" s="60"/>
      <c r="N16" s="60"/>
      <c r="O16" s="60"/>
      <c r="P16" s="60">
        <f>SUM(D16+F16+H16+J16+L16+N16)</f>
        <v>100</v>
      </c>
      <c r="Q16" s="61">
        <f>SUM(E16+G16+I16+K16+M16+O16)</f>
        <v>0</v>
      </c>
    </row>
    <row r="17" spans="1:17" x14ac:dyDescent="0.25">
      <c r="A17" s="46">
        <v>3</v>
      </c>
      <c r="B17" s="65" t="str">
        <f>'Proposta Básica'!D26</f>
        <v>INFRAESTRUTURA</v>
      </c>
      <c r="C17" s="66">
        <f>'Proposta Básica'!J26</f>
        <v>0</v>
      </c>
      <c r="D17" s="60"/>
      <c r="E17" s="60"/>
      <c r="F17" s="60"/>
      <c r="G17" s="60"/>
      <c r="H17" s="60">
        <v>50</v>
      </c>
      <c r="I17" s="60">
        <f>C17*H17/100</f>
        <v>0</v>
      </c>
      <c r="J17" s="60">
        <v>50</v>
      </c>
      <c r="K17" s="60">
        <f>C17*J17/100</f>
        <v>0</v>
      </c>
      <c r="L17" s="60"/>
      <c r="M17" s="60"/>
      <c r="N17" s="60"/>
      <c r="O17" s="60"/>
      <c r="P17" s="60">
        <f>D17+F17+H17+J17+L17+N17</f>
        <v>100</v>
      </c>
      <c r="Q17" s="61">
        <f>SUM(E17+G17+I17+K17+M17+O17)</f>
        <v>0</v>
      </c>
    </row>
    <row r="18" spans="1:17" x14ac:dyDescent="0.25">
      <c r="A18" s="46">
        <v>4</v>
      </c>
      <c r="B18" s="65" t="str">
        <f>'Proposta Básica'!D37</f>
        <v>SUPERESTRUTURA</v>
      </c>
      <c r="C18" s="66">
        <f>'Proposta Básica'!J37</f>
        <v>0</v>
      </c>
      <c r="D18" s="60"/>
      <c r="E18" s="60"/>
      <c r="F18" s="60"/>
      <c r="G18" s="60"/>
      <c r="H18" s="60"/>
      <c r="I18" s="60"/>
      <c r="J18" s="60">
        <v>50</v>
      </c>
      <c r="K18" s="60">
        <f>C18*J18/100</f>
        <v>0</v>
      </c>
      <c r="L18" s="60">
        <v>50</v>
      </c>
      <c r="M18" s="60">
        <f>C18*L18/100</f>
        <v>0</v>
      </c>
      <c r="N18" s="60"/>
      <c r="O18" s="60"/>
      <c r="P18" s="60">
        <f>SUM(D18+F18+H18+J18+L18+N18)</f>
        <v>100</v>
      </c>
      <c r="Q18" s="61">
        <f>SUM(E18+G18+I18+K18+M18+O18)</f>
        <v>0</v>
      </c>
    </row>
    <row r="19" spans="1:17" x14ac:dyDescent="0.25">
      <c r="A19" s="46">
        <v>5</v>
      </c>
      <c r="B19" s="65" t="str">
        <f>'Proposta Básica'!D47</f>
        <v>PINTURA</v>
      </c>
      <c r="C19" s="66">
        <f>'Proposta Básica'!J47</f>
        <v>0</v>
      </c>
      <c r="D19" s="60"/>
      <c r="E19" s="60"/>
      <c r="F19" s="60"/>
      <c r="G19" s="60"/>
      <c r="H19" s="60"/>
      <c r="I19" s="60"/>
      <c r="J19" s="60">
        <v>25</v>
      </c>
      <c r="K19" s="60">
        <f>C19*J19/100</f>
        <v>0</v>
      </c>
      <c r="L19" s="60">
        <v>75</v>
      </c>
      <c r="M19" s="60">
        <f>C19*L19/100</f>
        <v>0</v>
      </c>
      <c r="N19" s="60"/>
      <c r="O19" s="60"/>
      <c r="P19" s="60">
        <f>SUM(D19+F19+H19+J19+L19+N19)</f>
        <v>100</v>
      </c>
      <c r="Q19" s="61">
        <f>SUM(E19+G19+I19+K19+M19+O19)</f>
        <v>0</v>
      </c>
    </row>
    <row r="20" spans="1:17" x14ac:dyDescent="0.25">
      <c r="A20" s="46">
        <v>6</v>
      </c>
      <c r="B20" s="65" t="str">
        <f>'Proposta Básica'!D51</f>
        <v>SERVIÇOS FINAIS</v>
      </c>
      <c r="C20" s="66">
        <f>'Proposta Básica'!J51</f>
        <v>0</v>
      </c>
      <c r="D20" s="60"/>
      <c r="E20" s="60"/>
      <c r="F20" s="60"/>
      <c r="G20" s="60"/>
      <c r="H20" s="60"/>
      <c r="I20" s="60"/>
      <c r="J20" s="60"/>
      <c r="K20" s="60"/>
      <c r="L20" s="60">
        <v>25</v>
      </c>
      <c r="M20" s="60">
        <f>C20*L20/100</f>
        <v>0</v>
      </c>
      <c r="N20" s="60">
        <v>75</v>
      </c>
      <c r="O20" s="60">
        <f>C20*N20/100</f>
        <v>0</v>
      </c>
      <c r="P20" s="60">
        <f>SUM(D20+F20+H20+J20+L20+N20)</f>
        <v>100</v>
      </c>
      <c r="Q20" s="61">
        <f>SUM(E20+G20+I20+K20+M20+O20)</f>
        <v>0</v>
      </c>
    </row>
    <row r="21" spans="1:17" x14ac:dyDescent="0.25">
      <c r="A21" s="46"/>
      <c r="B21" s="4"/>
      <c r="C21" s="5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</row>
    <row r="22" spans="1:17" x14ac:dyDescent="0.25">
      <c r="A22" s="78" t="s">
        <v>39</v>
      </c>
      <c r="B22" s="77"/>
      <c r="C22" s="66">
        <f>SUM(C15:C20)</f>
        <v>0</v>
      </c>
      <c r="D22" s="60" t="e">
        <f>E22*100/C22</f>
        <v>#DIV/0!</v>
      </c>
      <c r="E22" s="60">
        <f>SUM(E15:E20)</f>
        <v>0</v>
      </c>
      <c r="F22" s="60" t="e">
        <f>G22*100/C22</f>
        <v>#DIV/0!</v>
      </c>
      <c r="G22" s="60">
        <f>SUM(G15:G20)</f>
        <v>0</v>
      </c>
      <c r="H22" s="60" t="e">
        <f>I22*100/C22</f>
        <v>#DIV/0!</v>
      </c>
      <c r="I22" s="60">
        <f>SUM(I15:I20)</f>
        <v>0</v>
      </c>
      <c r="J22" s="60" t="e">
        <f>K22*100/C22</f>
        <v>#DIV/0!</v>
      </c>
      <c r="K22" s="60">
        <f>SUM(K15:K20)</f>
        <v>0</v>
      </c>
      <c r="L22" s="60" t="e">
        <f>M22*100/C22</f>
        <v>#DIV/0!</v>
      </c>
      <c r="M22" s="60">
        <f>SUM(M15:M20)</f>
        <v>0</v>
      </c>
      <c r="N22" s="60" t="e">
        <f>O22*100/C22</f>
        <v>#DIV/0!</v>
      </c>
      <c r="O22" s="60">
        <f>SUM(O15:O20)</f>
        <v>0</v>
      </c>
      <c r="P22" s="60" t="e">
        <f>Q22*100/C22</f>
        <v>#DIV/0!</v>
      </c>
      <c r="Q22" s="61">
        <f>SUM(Q15:Q20)</f>
        <v>0</v>
      </c>
    </row>
    <row r="23" spans="1:17" x14ac:dyDescent="0.25">
      <c r="A23" s="27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8"/>
    </row>
    <row r="24" spans="1:17" x14ac:dyDescent="0.25">
      <c r="A24" s="27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8"/>
    </row>
    <row r="25" spans="1:17" x14ac:dyDescent="0.25">
      <c r="A25" s="27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8"/>
    </row>
    <row r="26" spans="1:17" x14ac:dyDescent="0.25">
      <c r="A26" s="27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8"/>
    </row>
    <row r="27" spans="1:17" x14ac:dyDescent="0.25">
      <c r="A27" s="27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8"/>
    </row>
    <row r="28" spans="1:17" x14ac:dyDescent="0.25">
      <c r="A28" s="27"/>
      <c r="B28" s="2"/>
      <c r="C28" s="2"/>
      <c r="D28" s="2"/>
      <c r="E28" s="2"/>
      <c r="F28" s="2"/>
      <c r="G28" s="2"/>
      <c r="H28" s="2"/>
      <c r="I28" s="2"/>
      <c r="J28" s="67" t="s">
        <v>40</v>
      </c>
      <c r="K28" s="67"/>
      <c r="L28" s="67"/>
      <c r="M28" s="67"/>
      <c r="N28" s="67"/>
      <c r="O28" s="67"/>
      <c r="P28" s="67"/>
      <c r="Q28" s="82"/>
    </row>
    <row r="29" spans="1:17" x14ac:dyDescent="0.25">
      <c r="A29" s="27"/>
      <c r="B29" s="2"/>
      <c r="C29" s="2"/>
      <c r="D29" s="2"/>
      <c r="E29" s="2"/>
      <c r="F29" s="2"/>
      <c r="G29" s="2"/>
      <c r="H29" s="2"/>
      <c r="I29" s="2"/>
      <c r="J29" s="67" t="s">
        <v>118</v>
      </c>
      <c r="K29" s="67"/>
      <c r="L29" s="67"/>
      <c r="M29" s="67"/>
      <c r="N29" s="67"/>
      <c r="O29" s="67"/>
      <c r="P29" s="67"/>
      <c r="Q29" s="82"/>
    </row>
    <row r="30" spans="1:17" x14ac:dyDescent="0.25">
      <c r="A30" s="27"/>
      <c r="B30" s="2"/>
      <c r="C30" s="2"/>
      <c r="D30" s="2"/>
      <c r="E30" s="2"/>
      <c r="F30" s="2"/>
      <c r="G30" s="2"/>
      <c r="H30" s="2"/>
      <c r="I30" s="2"/>
      <c r="J30" s="67"/>
      <c r="K30" s="67"/>
      <c r="L30" s="67"/>
      <c r="M30" s="67"/>
      <c r="N30" s="67"/>
      <c r="O30" s="67"/>
      <c r="P30" s="67"/>
      <c r="Q30" s="82"/>
    </row>
    <row r="31" spans="1:17" ht="15.75" thickBot="1" x14ac:dyDescent="0.3">
      <c r="A31" s="40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2"/>
    </row>
  </sheetData>
  <mergeCells count="18">
    <mergeCell ref="N29:Q29"/>
    <mergeCell ref="N28:Q28"/>
    <mergeCell ref="N30:Q30"/>
    <mergeCell ref="J12:K12"/>
    <mergeCell ref="L12:M12"/>
    <mergeCell ref="N12:O12"/>
    <mergeCell ref="P12:Q12"/>
    <mergeCell ref="J28:M28"/>
    <mergeCell ref="J29:M29"/>
    <mergeCell ref="J30:M30"/>
    <mergeCell ref="A1:Q2"/>
    <mergeCell ref="A22:B22"/>
    <mergeCell ref="A12:A13"/>
    <mergeCell ref="B12:B13"/>
    <mergeCell ref="C12:C13"/>
    <mergeCell ref="D12:E12"/>
    <mergeCell ref="F12:G12"/>
    <mergeCell ref="H12:I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r:id="rId1"/>
  <ignoredErrors>
    <ignoredError sqref="P17 P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Proposta Básica</vt:lpstr>
      <vt:lpstr>Cronograma</vt:lpstr>
      <vt:lpstr>'Proposta Básica'!Titulos_de_impressao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Henrique Miotto Barbieri</dc:creator>
  <cp:lastModifiedBy>Prefeitura Municipal de São Carlos</cp:lastModifiedBy>
  <cp:lastPrinted>2022-06-27T18:15:54Z</cp:lastPrinted>
  <dcterms:created xsi:type="dcterms:W3CDTF">2021-08-30T18:30:49Z</dcterms:created>
  <dcterms:modified xsi:type="dcterms:W3CDTF">2022-06-27T18:27:59Z</dcterms:modified>
</cp:coreProperties>
</file>